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12075" yWindow="-15" windowWidth="9720" windowHeight="6225"/>
  </bookViews>
  <sheets>
    <sheet name="312-06" sheetId="5" r:id="rId1"/>
  </sheets>
  <definedNames>
    <definedName name="_Regression_Int" localSheetId="0" hidden="1">1</definedName>
    <definedName name="_xlnm.Print_Area" localSheetId="0">'312-06'!$A$1:$F$46</definedName>
    <definedName name="Imprimir_área_IM" localSheetId="0">'312-06'!$A$1:$F$43</definedName>
  </definedNames>
  <calcPr calcId="152511"/>
</workbook>
</file>

<file path=xl/calcChain.xml><?xml version="1.0" encoding="utf-8"?>
<calcChain xmlns="http://schemas.openxmlformats.org/spreadsheetml/2006/main">
  <c r="D9" i="5" l="1"/>
  <c r="D34" i="5"/>
  <c r="D41" i="5"/>
  <c r="D40" i="5"/>
  <c r="D39" i="5"/>
  <c r="D38" i="5"/>
  <c r="D37" i="5"/>
  <c r="D36" i="5"/>
  <c r="D35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8" i="5"/>
  <c r="D7" i="5"/>
  <c r="D6" i="5"/>
  <c r="E39" i="5" l="1"/>
  <c r="E36" i="5"/>
  <c r="E33" i="5"/>
  <c r="E30" i="5"/>
  <c r="E27" i="5"/>
  <c r="E24" i="5"/>
  <c r="E21" i="5"/>
  <c r="E18" i="5"/>
  <c r="E15" i="5"/>
  <c r="E12" i="5"/>
  <c r="E9" i="5"/>
  <c r="E8" i="5"/>
  <c r="E7" i="5"/>
  <c r="C8" i="5"/>
  <c r="C7" i="5"/>
  <c r="C39" i="5"/>
  <c r="C36" i="5"/>
  <c r="C33" i="5"/>
  <c r="C30" i="5"/>
  <c r="C27" i="5"/>
  <c r="C24" i="5"/>
  <c r="C21" i="5"/>
  <c r="C18" i="5"/>
  <c r="C15" i="5"/>
  <c r="C12" i="5"/>
  <c r="C9" i="5"/>
  <c r="E6" i="5" l="1"/>
  <c r="C6" i="5"/>
  <c r="B7" i="5" l="1"/>
  <c r="B8" i="5"/>
  <c r="B39" i="5"/>
  <c r="B36" i="5"/>
  <c r="B33" i="5"/>
  <c r="B30" i="5"/>
  <c r="B27" i="5"/>
  <c r="B24" i="5"/>
  <c r="B21" i="5"/>
  <c r="B18" i="5"/>
  <c r="B15" i="5"/>
  <c r="B12" i="5"/>
  <c r="B9" i="5"/>
  <c r="B6" i="5" l="1"/>
  <c r="F41" i="5" l="1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</calcChain>
</file>

<file path=xl/sharedStrings.xml><?xml version="1.0" encoding="utf-8"?>
<sst xmlns="http://schemas.openxmlformats.org/spreadsheetml/2006/main" count="49" uniqueCount="27">
  <si>
    <t>Total</t>
  </si>
  <si>
    <t>Cantidad</t>
  </si>
  <si>
    <t>Porcentaje</t>
  </si>
  <si>
    <t>Perdida (1)</t>
  </si>
  <si>
    <t>Arroz</t>
  </si>
  <si>
    <t>NOTA: Las fincas grandes incluyen los productores grandes, empresas y organizaciones comunales.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</si>
  <si>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</si>
  <si>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</si>
  <si>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</si>
  <si>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</si>
  <si>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</si>
  <si>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</si>
  <si>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</si>
  <si>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</si>
  <si>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</si>
  <si>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</si>
  <si>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</si>
  <si>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</si>
  <si>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</si>
  <si>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</si>
  <si>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Superficie (en hectáreas)</t>
  </si>
  <si>
    <t xml:space="preserve">              Cuando la cantidad es menor a la mitad de la unidad o fracción decimal adoptada, para la expresión del dato.</t>
  </si>
  <si>
    <t>Provincia, comarca indígena 
y tipo de finca</t>
  </si>
  <si>
    <t>Cosecha (quintales en cáscara)</t>
  </si>
  <si>
    <t>Rendimiento
 por hectárea cosechada (Quintales en cáscara)</t>
  </si>
  <si>
    <t>Cuadro 6. SUPERFICIE SEMBRADA, PERDIDA, COSECHA Y RENDIMIENTO DE ARROZ EN LA  REPÚBLICA, SEGÚN PROVINCIA, COMARCA INDÍGENA Y TIPO DE FINCA: AÑO AGRÍCOLA 2024/25</t>
  </si>
  <si>
    <t>(1)  Se refiere a la superficie que germinó y no se cosechó, y a la que no germinó y no se resembró.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</si>
</sst>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\(#,##0.0\)"/>
    <numFmt numFmtId="165" formatCode="0.0"/>
  </numFmts>
  <fonts count="7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/>
    <xf numFmtId="0" fontId="2" fillId="0" borderId="2" xfId="0" applyFont="1" applyBorder="1" applyAlignment="1" applyProtection="1">
      <alignment horizontal="left" vertical="center"/>
    </xf>
    <xf numFmtId="164" fontId="2" fillId="0" borderId="0" xfId="0" applyNumberFormat="1" applyFont="1" applyFill="1" applyProtection="1"/>
    <xf numFmtId="164" fontId="2" fillId="0" borderId="0" xfId="0" applyNumberFormat="1" applyFont="1" applyFill="1"/>
    <xf numFmtId="3" fontId="4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3" xfId="0" applyFont="1" applyFill="1" applyBorder="1"/>
    <xf numFmtId="0" fontId="5" fillId="3" borderId="0" xfId="0" applyFont="1" applyFill="1" applyBorder="1" applyAlignment="1" applyProtection="1">
      <alignment horizontal="centerContinuous" vertical="center" wrapText="1"/>
    </xf>
    <xf numFmtId="164" fontId="5" fillId="3" borderId="0" xfId="0" applyNumberFormat="1" applyFont="1" applyFill="1" applyBorder="1" applyAlignment="1" applyProtection="1">
      <alignment horizontal="centerContinuous" vertical="center" wrapText="1"/>
    </xf>
    <xf numFmtId="0" fontId="5" fillId="3" borderId="10" xfId="0" applyFont="1" applyFill="1" applyBorder="1" applyAlignment="1" applyProtection="1">
      <alignment horizontal="centerContinuous" vertical="center" wrapText="1"/>
    </xf>
    <xf numFmtId="3" fontId="4" fillId="2" borderId="13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5" fillId="3" borderId="12" xfId="0" applyNumberFormat="1" applyFont="1" applyFill="1" applyBorder="1" applyAlignment="1" applyProtection="1">
      <alignment horizontal="centerContinuous" vertical="center" wrapText="1"/>
    </xf>
    <xf numFmtId="0" fontId="5" fillId="3" borderId="14" xfId="0" applyFont="1" applyFill="1" applyBorder="1" applyAlignment="1" applyProtection="1">
      <alignment horizontal="centerContinuous" vertical="center" wrapText="1"/>
    </xf>
    <xf numFmtId="0" fontId="5" fillId="3" borderId="15" xfId="0" applyFont="1" applyFill="1" applyBorder="1" applyAlignment="1" applyProtection="1">
      <alignment horizontal="centerContinuous" vertical="center" wrapText="1"/>
    </xf>
    <xf numFmtId="0" fontId="5" fillId="3" borderId="12" xfId="0" applyFont="1" applyFill="1" applyBorder="1" applyAlignment="1" applyProtection="1">
      <alignment horizontal="centerContinuous" vertical="center" wrapText="1"/>
    </xf>
    <xf numFmtId="164" fontId="5" fillId="3" borderId="4" xfId="0" applyNumberFormat="1" applyFont="1" applyFill="1" applyBorder="1" applyAlignment="1" applyProtection="1">
      <alignment horizontal="center" vertical="center" wrapText="1"/>
    </xf>
    <xf numFmtId="164" fontId="5" fillId="3" borderId="6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left" vertical="center"/>
    </xf>
    <xf numFmtId="0" fontId="5" fillId="3" borderId="16" xfId="0" applyFont="1" applyFill="1" applyBorder="1" applyAlignment="1" applyProtection="1">
      <alignment horizontal="centerContinuous" vertical="center"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5" fontId="2" fillId="0" borderId="0" xfId="0" applyNumberFormat="1" applyFont="1" applyFill="1" applyAlignment="1" applyProtection="1">
      <alignment horizontal="left"/>
    </xf>
    <xf numFmtId="0" fontId="5" fillId="3" borderId="14" xfId="0" applyFont="1" applyFill="1" applyBorder="1" applyAlignment="1">
      <alignment horizontal="centerContinuous" vertical="center" wrapText="1"/>
    </xf>
    <xf numFmtId="164" fontId="5" fillId="3" borderId="12" xfId="0" applyNumberFormat="1" applyFont="1" applyFill="1" applyBorder="1" applyAlignment="1">
      <alignment horizontal="centerContinuous" vertical="center" wrapText="1"/>
    </xf>
    <xf numFmtId="165" fontId="2" fillId="0" borderId="0" xfId="0" applyNumberFormat="1" applyFont="1" applyFill="1" applyAlignment="1">
      <alignment horizontal="right" vertical="center"/>
    </xf>
    <xf numFmtId="165" fontId="2" fillId="0" borderId="19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20" xfId="0" applyFont="1" applyBorder="1" applyAlignment="1" applyProtection="1">
      <alignment horizontal="left" vertical="center"/>
    </xf>
    <xf numFmtId="3" fontId="2" fillId="0" borderId="21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horizontal="right" vertical="center"/>
    </xf>
    <xf numFmtId="164" fontId="2" fillId="2" borderId="13" xfId="0" applyNumberFormat="1" applyFont="1" applyFill="1" applyBorder="1" applyAlignment="1">
      <alignment vertical="center"/>
    </xf>
    <xf numFmtId="164" fontId="2" fillId="2" borderId="22" xfId="0" applyNumberFormat="1" applyFont="1" applyFill="1" applyBorder="1" applyAlignment="1">
      <alignment vertical="center"/>
    </xf>
    <xf numFmtId="165" fontId="4" fillId="0" borderId="5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6" fillId="0" borderId="2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43</xdr:row>
      <xdr:rowOff>7434</xdr:rowOff>
    </xdr:from>
    <xdr:to>
      <xdr:col>0</xdr:col>
      <xdr:colOff>437028</xdr:colOff>
      <xdr:row>45</xdr:row>
      <xdr:rowOff>119995</xdr:rowOff>
    </xdr:to>
    <xdr:sp macro="" textlink="">
      <xdr:nvSpPr>
        <xdr:cNvPr id="3" name="Cerrar llave 2"/>
        <xdr:cNvSpPr/>
      </xdr:nvSpPr>
      <xdr:spPr>
        <a:xfrm>
          <a:off x="212911" y="11223607"/>
          <a:ext cx="224117" cy="44302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N48"/>
  <sheetViews>
    <sheetView showGridLines="0" tabSelected="1" zoomScale="106" zoomScaleNormal="106" workbookViewId="0">
      <selection activeCell="A2" sqref="A2:A5"/>
    </sheetView>
  </sheetViews>
  <sheetFormatPr baseColWidth="10" defaultColWidth="9.77734375" defaultRowHeight="15" customHeight="1" x14ac:dyDescent="0.2"/>
  <cols>
    <col min="1" max="1" width="20.77734375" style="4" customWidth="1"/>
    <col min="2" max="3" width="12.77734375" style="4" customWidth="1"/>
    <col min="4" max="4" width="12.77734375" style="7" customWidth="1"/>
    <col min="5" max="6" width="12.77734375" style="4" customWidth="1"/>
    <col min="7" max="16384" width="9.77734375" style="4"/>
  </cols>
  <sheetData>
    <row r="1" spans="1:7" ht="60" customHeight="1" x14ac:dyDescent="0.2">
      <c r="A1" s="53" t="s">
        <v>25</v>
      </c>
      <c r="B1" s="53"/>
      <c r="C1" s="53"/>
      <c r="D1" s="53"/>
      <c r="E1" s="53"/>
      <c r="F1" s="53"/>
    </row>
    <row r="2" spans="1:7" ht="24.95" customHeight="1" x14ac:dyDescent="0.2">
      <c r="A2" s="49" t="s">
        <v>22</v>
      </c>
      <c r="B2" s="21" t="s">
        <v>4</v>
      </c>
      <c r="C2" s="20"/>
      <c r="D2" s="15"/>
      <c r="E2" s="14"/>
      <c r="F2" s="16"/>
      <c r="G2" s="13"/>
    </row>
    <row r="3" spans="1:7" ht="24.95" customHeight="1" x14ac:dyDescent="0.2">
      <c r="A3" s="50"/>
      <c r="B3" s="26" t="s">
        <v>20</v>
      </c>
      <c r="C3" s="32"/>
      <c r="D3" s="33"/>
      <c r="E3" s="52" t="s">
        <v>23</v>
      </c>
      <c r="F3" s="46" t="s">
        <v>24</v>
      </c>
      <c r="G3" s="13"/>
    </row>
    <row r="4" spans="1:7" ht="24.95" customHeight="1" x14ac:dyDescent="0.2">
      <c r="A4" s="50"/>
      <c r="B4" s="52" t="s">
        <v>0</v>
      </c>
      <c r="C4" s="22" t="s">
        <v>3</v>
      </c>
      <c r="D4" s="19"/>
      <c r="E4" s="47"/>
      <c r="F4" s="47"/>
      <c r="G4" s="13"/>
    </row>
    <row r="5" spans="1:7" ht="24.95" customHeight="1" x14ac:dyDescent="0.2">
      <c r="A5" s="51"/>
      <c r="B5" s="48"/>
      <c r="C5" s="24" t="s">
        <v>1</v>
      </c>
      <c r="D5" s="23" t="s">
        <v>2</v>
      </c>
      <c r="E5" s="47"/>
      <c r="F5" s="48"/>
      <c r="G5" s="13"/>
    </row>
    <row r="6" spans="1:7" s="28" customFormat="1" ht="24" customHeight="1" x14ac:dyDescent="0.2">
      <c r="A6" s="25" t="s">
        <v>6</v>
      </c>
      <c r="B6" s="17">
        <f>SUM(B7:B8)</f>
        <v>101450</v>
      </c>
      <c r="C6" s="17">
        <f>SUM(C7:C8)</f>
        <v>8010</v>
      </c>
      <c r="D6" s="18">
        <f>C6*100/B6</f>
        <v>7.8955150320354859</v>
      </c>
      <c r="E6" s="17">
        <f>SUM(E7:E8)</f>
        <v>7890900</v>
      </c>
      <c r="F6" s="42">
        <f>(E6/(B6-C6))</f>
        <v>84.448844178082197</v>
      </c>
    </row>
    <row r="7" spans="1:7" s="28" customFormat="1" ht="16.5" customHeight="1" x14ac:dyDescent="0.2">
      <c r="A7" s="5" t="s">
        <v>7</v>
      </c>
      <c r="B7" s="9">
        <f>SUM(B10+B13+B16+B19+B22+B25+B28+B31+B34+B37+B40)</f>
        <v>29560</v>
      </c>
      <c r="C7" s="9">
        <f>SUM(C10,C13,C16,C19,C22,C25,C28,C31,C34,C37,C40)</f>
        <v>5580</v>
      </c>
      <c r="D7" s="40">
        <f t="shared" ref="D7:D41" si="0">C7*100/B7</f>
        <v>18.876860622462786</v>
      </c>
      <c r="E7" s="9">
        <f>SUM(E10,E13,E16,E19,E22,E25,E28,E31,E34,E37,E40)</f>
        <v>798300</v>
      </c>
      <c r="F7" s="34">
        <f>(E7/(B7-C7))</f>
        <v>33.290241868223518</v>
      </c>
    </row>
    <row r="8" spans="1:7" s="28" customFormat="1" ht="16.5" customHeight="1" x14ac:dyDescent="0.2">
      <c r="A8" s="5" t="s">
        <v>8</v>
      </c>
      <c r="B8" s="9">
        <f>SUM(B11+B14+B17+B20+B23+B26+B29+B32+B35+B38+B41)</f>
        <v>71890</v>
      </c>
      <c r="C8" s="9">
        <f>SUM(C11,C14,C17,C20,C23,C26,C29,C32,C35,C38,C41)</f>
        <v>2430</v>
      </c>
      <c r="D8" s="40">
        <f t="shared" si="0"/>
        <v>3.3801641396578104</v>
      </c>
      <c r="E8" s="9">
        <f>SUM(E11,E14,E17,E20,E23,E26,E29,E32,E35,E38,E41)</f>
        <v>7092600</v>
      </c>
      <c r="F8" s="34">
        <f>(E8/(B8-C8))</f>
        <v>102.11056723293981</v>
      </c>
    </row>
    <row r="9" spans="1:7" s="28" customFormat="1" ht="24" customHeight="1" x14ac:dyDescent="0.2">
      <c r="A9" s="44" t="s">
        <v>9</v>
      </c>
      <c r="B9" s="8">
        <f>SUM(B10:B11)</f>
        <v>590</v>
      </c>
      <c r="C9" s="8">
        <f>SUM(C10:C11)</f>
        <v>290</v>
      </c>
      <c r="D9" s="18">
        <f>C9*100/B9</f>
        <v>49.152542372881356</v>
      </c>
      <c r="E9" s="8">
        <f>SUM(E10:E11)</f>
        <v>9300</v>
      </c>
      <c r="F9" s="43">
        <f t="shared" ref="F9:F40" si="1">(E9/(B9-C9))</f>
        <v>31</v>
      </c>
    </row>
    <row r="10" spans="1:7" s="28" customFormat="1" ht="16.5" customHeight="1" x14ac:dyDescent="0.2">
      <c r="A10" s="5" t="s">
        <v>7</v>
      </c>
      <c r="B10" s="9">
        <v>560</v>
      </c>
      <c r="C10" s="9">
        <v>280</v>
      </c>
      <c r="D10" s="40">
        <f t="shared" si="0"/>
        <v>50</v>
      </c>
      <c r="E10" s="10">
        <v>8700</v>
      </c>
      <c r="F10" s="34">
        <f t="shared" si="1"/>
        <v>31.071428571428573</v>
      </c>
    </row>
    <row r="11" spans="1:7" s="28" customFormat="1" ht="16.5" customHeight="1" x14ac:dyDescent="0.2">
      <c r="A11" s="5" t="s">
        <v>8</v>
      </c>
      <c r="B11" s="9">
        <v>30</v>
      </c>
      <c r="C11" s="9">
        <v>10</v>
      </c>
      <c r="D11" s="40">
        <f t="shared" si="0"/>
        <v>33.333333333333336</v>
      </c>
      <c r="E11" s="10">
        <v>600</v>
      </c>
      <c r="F11" s="34">
        <f t="shared" si="1"/>
        <v>30</v>
      </c>
    </row>
    <row r="12" spans="1:7" s="28" customFormat="1" ht="24" customHeight="1" x14ac:dyDescent="0.2">
      <c r="A12" s="44" t="s">
        <v>10</v>
      </c>
      <c r="B12" s="8">
        <f>SUM(B13:B14)</f>
        <v>17430</v>
      </c>
      <c r="C12" s="8">
        <f>SUM(C13:C14)</f>
        <v>2710</v>
      </c>
      <c r="D12" s="18">
        <f t="shared" si="0"/>
        <v>15.547905909351693</v>
      </c>
      <c r="E12" s="8">
        <f>SUM(E13:E14)</f>
        <v>1328800</v>
      </c>
      <c r="F12" s="43">
        <f t="shared" si="1"/>
        <v>90.271739130434781</v>
      </c>
    </row>
    <row r="13" spans="1:7" s="28" customFormat="1" ht="16.5" customHeight="1" x14ac:dyDescent="0.2">
      <c r="A13" s="5" t="s">
        <v>7</v>
      </c>
      <c r="B13" s="9">
        <v>5950</v>
      </c>
      <c r="C13" s="9">
        <v>2040</v>
      </c>
      <c r="D13" s="40">
        <f t="shared" si="0"/>
        <v>34.285714285714285</v>
      </c>
      <c r="E13" s="10">
        <v>158600</v>
      </c>
      <c r="F13" s="34">
        <f t="shared" si="1"/>
        <v>40.562659846547312</v>
      </c>
    </row>
    <row r="14" spans="1:7" s="28" customFormat="1" ht="16.5" customHeight="1" x14ac:dyDescent="0.2">
      <c r="A14" s="5" t="s">
        <v>8</v>
      </c>
      <c r="B14" s="9">
        <v>11480</v>
      </c>
      <c r="C14" s="9">
        <v>670</v>
      </c>
      <c r="D14" s="40">
        <f t="shared" si="0"/>
        <v>5.8362369337979096</v>
      </c>
      <c r="E14" s="10">
        <v>1170200</v>
      </c>
      <c r="F14" s="34">
        <f t="shared" si="1"/>
        <v>108.25161887141536</v>
      </c>
    </row>
    <row r="15" spans="1:7" s="28" customFormat="1" ht="24" customHeight="1" x14ac:dyDescent="0.2">
      <c r="A15" s="44" t="s">
        <v>11</v>
      </c>
      <c r="B15" s="8">
        <f>SUM(B16:B17)</f>
        <v>720</v>
      </c>
      <c r="C15" s="8">
        <f>SUM(C16:C17)</f>
        <v>100</v>
      </c>
      <c r="D15" s="18">
        <f t="shared" si="0"/>
        <v>13.888888888888889</v>
      </c>
      <c r="E15" s="8">
        <f>SUM(E16:E17)</f>
        <v>10300</v>
      </c>
      <c r="F15" s="43">
        <f t="shared" si="1"/>
        <v>16.612903225806452</v>
      </c>
    </row>
    <row r="16" spans="1:7" s="28" customFormat="1" ht="16.5" customHeight="1" x14ac:dyDescent="0.2">
      <c r="A16" s="5" t="s">
        <v>7</v>
      </c>
      <c r="B16" s="9">
        <v>580</v>
      </c>
      <c r="C16" s="9">
        <v>90</v>
      </c>
      <c r="D16" s="40">
        <f t="shared" si="0"/>
        <v>15.517241379310345</v>
      </c>
      <c r="E16" s="10">
        <v>7000</v>
      </c>
      <c r="F16" s="34">
        <f t="shared" si="1"/>
        <v>14.285714285714286</v>
      </c>
    </row>
    <row r="17" spans="1:6" s="28" customFormat="1" ht="16.5" customHeight="1" x14ac:dyDescent="0.2">
      <c r="A17" s="5" t="s">
        <v>8</v>
      </c>
      <c r="B17" s="9">
        <v>140</v>
      </c>
      <c r="C17" s="9">
        <v>10</v>
      </c>
      <c r="D17" s="40">
        <f t="shared" si="0"/>
        <v>7.1428571428571432</v>
      </c>
      <c r="E17" s="10">
        <v>3300</v>
      </c>
      <c r="F17" s="34">
        <f t="shared" si="1"/>
        <v>25.384615384615383</v>
      </c>
    </row>
    <row r="18" spans="1:6" s="28" customFormat="1" ht="24" customHeight="1" x14ac:dyDescent="0.2">
      <c r="A18" s="44" t="s">
        <v>12</v>
      </c>
      <c r="B18" s="8">
        <f>SUM(B19:B20)</f>
        <v>24610</v>
      </c>
      <c r="C18" s="8">
        <f>SUM(C19:C20)</f>
        <v>1100</v>
      </c>
      <c r="D18" s="18">
        <f t="shared" si="0"/>
        <v>4.4697277529459569</v>
      </c>
      <c r="E18" s="8">
        <f>SUM(E19:E20)</f>
        <v>2264100</v>
      </c>
      <c r="F18" s="43">
        <f t="shared" si="1"/>
        <v>96.303700552956187</v>
      </c>
    </row>
    <row r="19" spans="1:6" s="28" customFormat="1" ht="16.5" customHeight="1" x14ac:dyDescent="0.2">
      <c r="A19" s="5" t="s">
        <v>7</v>
      </c>
      <c r="B19" s="9">
        <v>4900</v>
      </c>
      <c r="C19" s="9">
        <v>760</v>
      </c>
      <c r="D19" s="40">
        <f t="shared" si="0"/>
        <v>15.510204081632653</v>
      </c>
      <c r="E19" s="10">
        <v>260800</v>
      </c>
      <c r="F19" s="34">
        <f t="shared" si="1"/>
        <v>62.995169082125607</v>
      </c>
    </row>
    <row r="20" spans="1:6" s="28" customFormat="1" ht="16.5" customHeight="1" x14ac:dyDescent="0.2">
      <c r="A20" s="5" t="s">
        <v>8</v>
      </c>
      <c r="B20" s="9">
        <v>19710</v>
      </c>
      <c r="C20" s="9">
        <v>340</v>
      </c>
      <c r="D20" s="40">
        <f t="shared" si="0"/>
        <v>1.7250126839167934</v>
      </c>
      <c r="E20" s="10">
        <v>2003300</v>
      </c>
      <c r="F20" s="34">
        <f t="shared" si="1"/>
        <v>103.42281879194631</v>
      </c>
    </row>
    <row r="21" spans="1:6" s="28" customFormat="1" ht="24" customHeight="1" x14ac:dyDescent="0.2">
      <c r="A21" s="44" t="s">
        <v>13</v>
      </c>
      <c r="B21" s="8">
        <f>SUM(B22:B23)</f>
        <v>9300</v>
      </c>
      <c r="C21" s="8">
        <f>SUM(C22:C23)</f>
        <v>390</v>
      </c>
      <c r="D21" s="18">
        <f t="shared" si="0"/>
        <v>4.193548387096774</v>
      </c>
      <c r="E21" s="8">
        <f>SUM(E22:E23)</f>
        <v>705800</v>
      </c>
      <c r="F21" s="43">
        <f t="shared" si="1"/>
        <v>79.214365881032549</v>
      </c>
    </row>
    <row r="22" spans="1:6" s="28" customFormat="1" ht="16.5" customHeight="1" x14ac:dyDescent="0.2">
      <c r="A22" s="5" t="s">
        <v>7</v>
      </c>
      <c r="B22" s="9">
        <v>3070</v>
      </c>
      <c r="C22" s="9">
        <v>240</v>
      </c>
      <c r="D22" s="40">
        <f t="shared" si="0"/>
        <v>7.8175895765472312</v>
      </c>
      <c r="E22" s="10">
        <v>88500</v>
      </c>
      <c r="F22" s="34">
        <f t="shared" si="1"/>
        <v>31.272084805653709</v>
      </c>
    </row>
    <row r="23" spans="1:6" s="28" customFormat="1" ht="16.5" customHeight="1" x14ac:dyDescent="0.2">
      <c r="A23" s="5" t="s">
        <v>8</v>
      </c>
      <c r="B23" s="9">
        <v>6230</v>
      </c>
      <c r="C23" s="9">
        <v>150</v>
      </c>
      <c r="D23" s="40">
        <f t="shared" si="0"/>
        <v>2.407704654895666</v>
      </c>
      <c r="E23" s="10">
        <v>617300</v>
      </c>
      <c r="F23" s="34">
        <f t="shared" si="1"/>
        <v>101.52960526315789</v>
      </c>
    </row>
    <row r="24" spans="1:6" s="28" customFormat="1" ht="24" customHeight="1" x14ac:dyDescent="0.2">
      <c r="A24" s="44" t="s">
        <v>14</v>
      </c>
      <c r="B24" s="8">
        <f>SUM(B25:B26)</f>
        <v>7430</v>
      </c>
      <c r="C24" s="8">
        <f>SUM(C25:C26)</f>
        <v>210</v>
      </c>
      <c r="D24" s="18">
        <f t="shared" si="0"/>
        <v>2.826379542395693</v>
      </c>
      <c r="E24" s="8">
        <f>SUM(E25:E26)</f>
        <v>645700</v>
      </c>
      <c r="F24" s="43">
        <f t="shared" si="1"/>
        <v>89.43213296398892</v>
      </c>
    </row>
    <row r="25" spans="1:6" s="28" customFormat="1" ht="16.5" customHeight="1" x14ac:dyDescent="0.2">
      <c r="A25" s="5" t="s">
        <v>7</v>
      </c>
      <c r="B25" s="9">
        <v>1370</v>
      </c>
      <c r="C25" s="9">
        <v>90</v>
      </c>
      <c r="D25" s="40">
        <f t="shared" si="0"/>
        <v>6.5693430656934311</v>
      </c>
      <c r="E25" s="10">
        <v>43400</v>
      </c>
      <c r="F25" s="34">
        <f t="shared" si="1"/>
        <v>33.90625</v>
      </c>
    </row>
    <row r="26" spans="1:6" s="28" customFormat="1" ht="16.5" customHeight="1" x14ac:dyDescent="0.2">
      <c r="A26" s="5" t="s">
        <v>8</v>
      </c>
      <c r="B26" s="9">
        <v>6060</v>
      </c>
      <c r="C26" s="9">
        <v>120</v>
      </c>
      <c r="D26" s="40">
        <f t="shared" si="0"/>
        <v>1.9801980198019802</v>
      </c>
      <c r="E26" s="10">
        <v>602300</v>
      </c>
      <c r="F26" s="34">
        <f t="shared" si="1"/>
        <v>101.39730639730639</v>
      </c>
    </row>
    <row r="27" spans="1:6" s="28" customFormat="1" ht="24" customHeight="1" x14ac:dyDescent="0.2">
      <c r="A27" s="44" t="s">
        <v>15</v>
      </c>
      <c r="B27" s="8">
        <f>SUM(B28:B29)</f>
        <v>11070</v>
      </c>
      <c r="C27" s="8">
        <f>SUM(C28:C29)</f>
        <v>640</v>
      </c>
      <c r="D27" s="18">
        <f t="shared" si="0"/>
        <v>5.7813911472448059</v>
      </c>
      <c r="E27" s="8">
        <f>SUM(E28:E29)</f>
        <v>916900</v>
      </c>
      <c r="F27" s="43">
        <f t="shared" si="1"/>
        <v>87.909875359539782</v>
      </c>
    </row>
    <row r="28" spans="1:6" s="28" customFormat="1" ht="16.5" customHeight="1" x14ac:dyDescent="0.2">
      <c r="A28" s="5" t="s">
        <v>7</v>
      </c>
      <c r="B28" s="9">
        <v>1740</v>
      </c>
      <c r="C28" s="9">
        <v>90</v>
      </c>
      <c r="D28" s="40">
        <f t="shared" si="0"/>
        <v>5.1724137931034484</v>
      </c>
      <c r="E28" s="10">
        <v>53900</v>
      </c>
      <c r="F28" s="34">
        <f t="shared" si="1"/>
        <v>32.666666666666664</v>
      </c>
    </row>
    <row r="29" spans="1:6" s="28" customFormat="1" ht="16.5" customHeight="1" x14ac:dyDescent="0.2">
      <c r="A29" s="5" t="s">
        <v>8</v>
      </c>
      <c r="B29" s="9">
        <v>9330</v>
      </c>
      <c r="C29" s="9">
        <v>550</v>
      </c>
      <c r="D29" s="40">
        <f t="shared" si="0"/>
        <v>5.894962486602358</v>
      </c>
      <c r="E29" s="10">
        <v>863000</v>
      </c>
      <c r="F29" s="34">
        <f t="shared" si="1"/>
        <v>98.291571753986332</v>
      </c>
    </row>
    <row r="30" spans="1:6" s="28" customFormat="1" ht="24" customHeight="1" x14ac:dyDescent="0.2">
      <c r="A30" s="44" t="s">
        <v>16</v>
      </c>
      <c r="B30" s="8">
        <f>SUM(B31:B32)</f>
        <v>12210</v>
      </c>
      <c r="C30" s="8">
        <f>SUM(C31:C32)</f>
        <v>530</v>
      </c>
      <c r="D30" s="18">
        <f t="shared" si="0"/>
        <v>4.3407043407043409</v>
      </c>
      <c r="E30" s="8">
        <f>SUM(E31:E32)</f>
        <v>985900</v>
      </c>
      <c r="F30" s="43">
        <f t="shared" si="1"/>
        <v>84.409246575342465</v>
      </c>
    </row>
    <row r="31" spans="1:6" s="28" customFormat="1" ht="16.5" customHeight="1" x14ac:dyDescent="0.2">
      <c r="A31" s="5" t="s">
        <v>7</v>
      </c>
      <c r="B31" s="9">
        <v>2700</v>
      </c>
      <c r="C31" s="9">
        <v>430</v>
      </c>
      <c r="D31" s="40">
        <f t="shared" si="0"/>
        <v>15.925925925925926</v>
      </c>
      <c r="E31" s="10">
        <v>67100</v>
      </c>
      <c r="F31" s="34">
        <f t="shared" si="1"/>
        <v>29.559471365638768</v>
      </c>
    </row>
    <row r="32" spans="1:6" s="28" customFormat="1" ht="16.5" customHeight="1" x14ac:dyDescent="0.2">
      <c r="A32" s="5" t="s">
        <v>8</v>
      </c>
      <c r="B32" s="9">
        <v>9510</v>
      </c>
      <c r="C32" s="9">
        <v>100</v>
      </c>
      <c r="D32" s="40">
        <f t="shared" si="0"/>
        <v>1.0515247108307044</v>
      </c>
      <c r="E32" s="10">
        <v>918800</v>
      </c>
      <c r="F32" s="34">
        <f t="shared" si="1"/>
        <v>97.640807651434642</v>
      </c>
    </row>
    <row r="33" spans="1:14" s="28" customFormat="1" ht="24" customHeight="1" x14ac:dyDescent="0.2">
      <c r="A33" s="44" t="s">
        <v>17</v>
      </c>
      <c r="B33" s="8">
        <f>SUM(B34:B35)</f>
        <v>1230</v>
      </c>
      <c r="C33" s="8">
        <f>SUM(C34:C35)</f>
        <v>130</v>
      </c>
      <c r="D33" s="18">
        <f t="shared" si="0"/>
        <v>10.56910569105691</v>
      </c>
      <c r="E33" s="8">
        <f>SUM(E34:E35)</f>
        <v>30300</v>
      </c>
      <c r="F33" s="43">
        <f t="shared" si="1"/>
        <v>27.545454545454547</v>
      </c>
    </row>
    <row r="34" spans="1:14" s="28" customFormat="1" ht="16.5" customHeight="1" x14ac:dyDescent="0.2">
      <c r="A34" s="5" t="s">
        <v>7</v>
      </c>
      <c r="B34" s="9">
        <v>1140</v>
      </c>
      <c r="C34" s="9">
        <v>130</v>
      </c>
      <c r="D34" s="40">
        <f>C34*100/B34</f>
        <v>11.403508771929825</v>
      </c>
      <c r="E34" s="10">
        <v>19200</v>
      </c>
      <c r="F34" s="34">
        <f t="shared" si="1"/>
        <v>19.009900990099009</v>
      </c>
    </row>
    <row r="35" spans="1:14" s="28" customFormat="1" ht="16.5" customHeight="1" x14ac:dyDescent="0.2">
      <c r="A35" s="5" t="s">
        <v>8</v>
      </c>
      <c r="B35" s="9">
        <v>90</v>
      </c>
      <c r="C35" s="9">
        <v>0</v>
      </c>
      <c r="D35" s="40">
        <f t="shared" si="0"/>
        <v>0</v>
      </c>
      <c r="E35" s="10">
        <v>11100</v>
      </c>
      <c r="F35" s="34">
        <f t="shared" si="1"/>
        <v>123.33333333333333</v>
      </c>
    </row>
    <row r="36" spans="1:14" s="28" customFormat="1" ht="24" customHeight="1" x14ac:dyDescent="0.2">
      <c r="A36" s="44" t="s">
        <v>18</v>
      </c>
      <c r="B36" s="8">
        <f>SUM(B37:B38)</f>
        <v>13330</v>
      </c>
      <c r="C36" s="8">
        <f>SUM(C37:C38)</f>
        <v>1210</v>
      </c>
      <c r="D36" s="18">
        <f t="shared" si="0"/>
        <v>9.077269317329332</v>
      </c>
      <c r="E36" s="8">
        <f>SUM(E37:E38)</f>
        <v>972000</v>
      </c>
      <c r="F36" s="43">
        <f t="shared" si="1"/>
        <v>80.198019801980195</v>
      </c>
    </row>
    <row r="37" spans="1:14" s="28" customFormat="1" ht="16.5" customHeight="1" x14ac:dyDescent="0.2">
      <c r="A37" s="5" t="s">
        <v>7</v>
      </c>
      <c r="B37" s="9">
        <v>4030</v>
      </c>
      <c r="C37" s="9">
        <v>730</v>
      </c>
      <c r="D37" s="40">
        <f t="shared" si="0"/>
        <v>18.114143920595534</v>
      </c>
      <c r="E37" s="10">
        <v>69400</v>
      </c>
      <c r="F37" s="34">
        <f t="shared" si="1"/>
        <v>21.030303030303031</v>
      </c>
    </row>
    <row r="38" spans="1:14" s="28" customFormat="1" ht="16.5" customHeight="1" x14ac:dyDescent="0.2">
      <c r="A38" s="5" t="s">
        <v>8</v>
      </c>
      <c r="B38" s="9">
        <v>9300</v>
      </c>
      <c r="C38" s="9">
        <v>480</v>
      </c>
      <c r="D38" s="40">
        <f t="shared" si="0"/>
        <v>5.161290322580645</v>
      </c>
      <c r="E38" s="10">
        <v>902600</v>
      </c>
      <c r="F38" s="34">
        <f t="shared" si="1"/>
        <v>102.33560090702947</v>
      </c>
    </row>
    <row r="39" spans="1:14" s="28" customFormat="1" ht="24" customHeight="1" x14ac:dyDescent="0.2">
      <c r="A39" s="45" t="s">
        <v>19</v>
      </c>
      <c r="B39" s="8">
        <f>SUM(B40:B41)</f>
        <v>3530</v>
      </c>
      <c r="C39" s="8">
        <f>SUM(C40:C41)</f>
        <v>700</v>
      </c>
      <c r="D39" s="18">
        <f t="shared" si="0"/>
        <v>19.830028328611899</v>
      </c>
      <c r="E39" s="8">
        <f>SUM(E40:E41)</f>
        <v>21800</v>
      </c>
      <c r="F39" s="43">
        <f t="shared" si="1"/>
        <v>7.7031802120141339</v>
      </c>
    </row>
    <row r="40" spans="1:14" s="28" customFormat="1" ht="16.5" customHeight="1" x14ac:dyDescent="0.2">
      <c r="A40" s="5" t="s">
        <v>7</v>
      </c>
      <c r="B40" s="11">
        <v>3520</v>
      </c>
      <c r="C40" s="11">
        <v>700</v>
      </c>
      <c r="D40" s="40">
        <f t="shared" si="0"/>
        <v>19.886363636363637</v>
      </c>
      <c r="E40" s="12">
        <v>21700</v>
      </c>
      <c r="F40" s="36">
        <f t="shared" si="1"/>
        <v>7.6950354609929077</v>
      </c>
    </row>
    <row r="41" spans="1:14" s="28" customFormat="1" ht="16.5" customHeight="1" x14ac:dyDescent="0.2">
      <c r="A41" s="37" t="s">
        <v>8</v>
      </c>
      <c r="B41" s="38">
        <v>10</v>
      </c>
      <c r="C41" s="38">
        <v>0</v>
      </c>
      <c r="D41" s="41">
        <f t="shared" si="0"/>
        <v>0</v>
      </c>
      <c r="E41" s="39">
        <v>100</v>
      </c>
      <c r="F41" s="35">
        <f>(E41/(B41-C41))</f>
        <v>10</v>
      </c>
    </row>
    <row r="42" spans="1:14" s="1" customFormat="1" ht="18" customHeight="1" x14ac:dyDescent="0.2">
      <c r="A42" s="3" t="s">
        <v>5</v>
      </c>
      <c r="D42" s="6"/>
    </row>
    <row r="43" spans="1:14" ht="18" customHeight="1" x14ac:dyDescent="0.2">
      <c r="A43" s="2" t="s">
        <v>26</v>
      </c>
    </row>
    <row r="44" spans="1:14" s="30" customFormat="1" ht="15" customHeight="1" x14ac:dyDescent="0.2">
      <c r="A44" s="27">
        <v>0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9"/>
    </row>
    <row r="45" spans="1:14" s="30" customFormat="1" ht="12.95" customHeight="1" x14ac:dyDescent="0.2">
      <c r="A45" s="2" t="s">
        <v>21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9"/>
    </row>
    <row r="46" spans="1:14" s="30" customFormat="1" ht="12.95" customHeight="1" x14ac:dyDescent="0.2">
      <c r="A46" s="31">
        <v>0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9"/>
    </row>
    <row r="47" spans="1:14" ht="16.5" customHeight="1" x14ac:dyDescent="0.2">
      <c r="A47" s="2"/>
    </row>
    <row r="48" spans="1:14" ht="12" customHeight="1" x14ac:dyDescent="0.2">
      <c r="A48" s="2"/>
    </row>
  </sheetData>
  <sheetProtection selectLockedCells="1"/>
  <mergeCells count="5">
    <mergeCell ref="F3:F5"/>
    <mergeCell ref="A2:A5"/>
    <mergeCell ref="B4:B5"/>
    <mergeCell ref="E3:E5"/>
    <mergeCell ref="A1:F1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312-06</vt:lpstr>
      <vt:lpstr>'312-06'!Área_de_impresión</vt:lpstr>
      <vt:lpstr>'312-06'!Imprimir_área_IM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2025-09-05T17:13:59Z</cp:lastPrinted>
  <dcterms:created xsi:type="dcterms:W3CDTF">1998-04-01T16:47:14Z</dcterms:created>
  <dcterms:modified xsi:type="dcterms:W3CDTF">2025-10-17T18:46:34Z</dcterms:modified>
</cp:coreProperties>
</file>